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e\Desktop\"/>
    </mc:Choice>
  </mc:AlternateContent>
  <bookViews>
    <workbookView xWindow="0" yWindow="0" windowWidth="13740" windowHeight="5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J13" i="1"/>
  <c r="J14" i="1"/>
  <c r="J15" i="1"/>
  <c r="J16" i="1"/>
  <c r="L15" i="1"/>
  <c r="L13" i="1"/>
  <c r="E14" i="1"/>
  <c r="E15" i="1"/>
  <c r="E16" i="1"/>
  <c r="E13" i="1"/>
  <c r="K14" i="1"/>
  <c r="L14" i="1"/>
  <c r="K15" i="1"/>
  <c r="K16" i="1"/>
  <c r="K13" i="1"/>
  <c r="L10" i="1" l="1"/>
  <c r="J7" i="1"/>
  <c r="J6" i="1"/>
  <c r="J5" i="1"/>
  <c r="L5" i="1"/>
  <c r="L6" i="1"/>
  <c r="L7" i="1"/>
  <c r="L4" i="1"/>
  <c r="D5" i="1"/>
  <c r="D6" i="1"/>
  <c r="D7" i="1"/>
  <c r="D4" i="1"/>
  <c r="J4" i="1" l="1"/>
  <c r="F5" i="1"/>
  <c r="F6" i="1"/>
  <c r="F7" i="1"/>
  <c r="F4" i="1"/>
  <c r="G5" i="1"/>
  <c r="H5" i="1" s="1"/>
  <c r="G6" i="1"/>
  <c r="H6" i="1" s="1"/>
  <c r="G7" i="1"/>
  <c r="H7" i="1" s="1"/>
  <c r="G4" i="1"/>
  <c r="H4" i="1" s="1"/>
</calcChain>
</file>

<file path=xl/sharedStrings.xml><?xml version="1.0" encoding="utf-8"?>
<sst xmlns="http://schemas.openxmlformats.org/spreadsheetml/2006/main" count="23" uniqueCount="22">
  <si>
    <t>gal/min</t>
  </si>
  <si>
    <t>gal/s</t>
  </si>
  <si>
    <t>l/s</t>
  </si>
  <si>
    <t>gal/hr</t>
  </si>
  <si>
    <t>Max measuring eror</t>
  </si>
  <si>
    <t>DN mm</t>
  </si>
  <si>
    <t>DN in.</t>
  </si>
  <si>
    <t>DN cm</t>
  </si>
  <si>
    <t>MI cert  Q1 ( &lt; +/- 5% error above min.)</t>
  </si>
  <si>
    <t xml:space="preserve"> V mm/s</t>
  </si>
  <si>
    <t>Q l/s</t>
  </si>
  <si>
    <t xml:space="preserve"> Q min. (l/s)</t>
  </si>
  <si>
    <t>Page 15</t>
  </si>
  <si>
    <t>Page 14</t>
  </si>
  <si>
    <t>IFC 100 manual P22, min flow rates</t>
  </si>
  <si>
    <t>Waterflux 3000 size</t>
  </si>
  <si>
    <t>Flow rates (l/s)</t>
  </si>
  <si>
    <t>Flow rates (gpm)</t>
  </si>
  <si>
    <t>~15%</t>
  </si>
  <si>
    <t>~4%</t>
  </si>
  <si>
    <t>~1%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</si>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</sst>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tabSelected="1" topLeftCell="C1" zoomScaleNormal="100" workbookViewId="0">
      <selection activeCell="J13" sqref="J13"/>
    </sheetView>
  </sheetViews>
  <sheetFormatPr defaultRowHeight="14.5" x14ac:dyDescent="0.35"/>
  <cols>
    <col min="4" max="4" width="16" customWidth="1"/>
    <col min="10" max="10" width="9.81640625" customWidth="1"/>
    <col min="11" max="11" width="10.453125" customWidth="1"/>
    <col min="12" max="12" width="9" customWidth="1"/>
  </cols>
  <sheetData>
    <row r="1" spans="2:12" x14ac:dyDescent="0.35">
      <c r="J1" t="s">
        <v>13</v>
      </c>
      <c r="K1" t="s">
        <v>12</v>
      </c>
    </row>
    <row r="2" spans="2:12" x14ac:dyDescent="0.35">
      <c r="C2" t="s">
        <v>14</v>
      </c>
      <c r="K2" t="s">
        <v>8</v>
      </c>
      <c r="L2" t="s">
        <v>4</v>
      </c>
    </row>
    <row r="3" spans="2:12" x14ac:dyDescent="0.35">
      <c r="B3" t="s">
        <v>6</v>
      </c>
      <c r="C3" t="s">
        <v>5</v>
      </c>
      <c r="D3" t="s">
        <v>7</v>
      </c>
      <c r="E3" s="3" t="s">
        <v>0</v>
      </c>
      <c r="F3" s="3" t="s">
        <v>3</v>
      </c>
      <c r="G3" s="3" t="s">
        <v>1</v>
      </c>
      <c r="H3" s="3" t="s">
        <v>2</v>
      </c>
      <c r="J3" s="3" t="s">
        <v>11</v>
      </c>
      <c r="K3" s="3" t="s">
        <v>9</v>
      </c>
      <c r="L3" s="3" t="s">
        <v>10</v>
      </c>
    </row>
    <row r="4" spans="2:12" x14ac:dyDescent="0.35">
      <c r="B4">
        <v>4</v>
      </c>
      <c r="C4">
        <v>100</v>
      </c>
      <c r="D4">
        <f>C4/10</f>
        <v>10</v>
      </c>
      <c r="E4">
        <v>37</v>
      </c>
      <c r="F4">
        <f>E4*60</f>
        <v>2220</v>
      </c>
      <c r="G4" s="1">
        <f>E4/60</f>
        <v>0.6166666666666667</v>
      </c>
      <c r="H4" s="2">
        <f>G4*3.8</f>
        <v>2.3433333333333333</v>
      </c>
      <c r="J4" s="1">
        <f>400/60/60</f>
        <v>0.11111111111111112</v>
      </c>
      <c r="K4" s="3">
        <v>0.5</v>
      </c>
      <c r="L4" s="5">
        <f>(D4/2)^2*K4/10</f>
        <v>1.25</v>
      </c>
    </row>
    <row r="5" spans="2:12" x14ac:dyDescent="0.35">
      <c r="B5">
        <v>6</v>
      </c>
      <c r="C5">
        <v>150</v>
      </c>
      <c r="D5">
        <f t="shared" ref="D5:D7" si="0">C5/10</f>
        <v>15</v>
      </c>
      <c r="E5">
        <v>84</v>
      </c>
      <c r="F5">
        <f t="shared" ref="F5:F7" si="1">E5*60</f>
        <v>5040</v>
      </c>
      <c r="G5" s="1">
        <f t="shared" ref="G5:G7" si="2">E5/60</f>
        <v>1.4</v>
      </c>
      <c r="H5" s="2">
        <f t="shared" ref="H5:H7" si="3">G5*3.8</f>
        <v>5.3199999999999994</v>
      </c>
      <c r="J5" s="1">
        <f>1000/60/60</f>
        <v>0.27777777777777779</v>
      </c>
      <c r="K5" s="3">
        <v>0.5</v>
      </c>
      <c r="L5" s="5">
        <f>(D5/2)^2*K5/10</f>
        <v>2.8125</v>
      </c>
    </row>
    <row r="6" spans="2:12" x14ac:dyDescent="0.35">
      <c r="B6">
        <v>8</v>
      </c>
      <c r="C6">
        <v>200</v>
      </c>
      <c r="D6">
        <f t="shared" si="0"/>
        <v>20</v>
      </c>
      <c r="E6">
        <v>149</v>
      </c>
      <c r="F6">
        <f t="shared" si="1"/>
        <v>8940</v>
      </c>
      <c r="G6" s="1">
        <f t="shared" si="2"/>
        <v>2.4833333333333334</v>
      </c>
      <c r="H6" s="2">
        <f t="shared" si="3"/>
        <v>9.4366666666666656</v>
      </c>
      <c r="J6" s="1">
        <f>1600/60/60</f>
        <v>0.44444444444444448</v>
      </c>
      <c r="K6" s="3">
        <v>0.5</v>
      </c>
      <c r="L6" s="5">
        <f>(D6/2)^2*K6/10</f>
        <v>5</v>
      </c>
    </row>
    <row r="7" spans="2:12" x14ac:dyDescent="0.35">
      <c r="B7">
        <v>10</v>
      </c>
      <c r="C7">
        <v>250</v>
      </c>
      <c r="D7">
        <f t="shared" si="0"/>
        <v>25</v>
      </c>
      <c r="E7">
        <v>233</v>
      </c>
      <c r="F7">
        <f t="shared" si="1"/>
        <v>13980</v>
      </c>
      <c r="G7" s="1">
        <f t="shared" si="2"/>
        <v>3.8833333333333333</v>
      </c>
      <c r="H7" s="2">
        <f t="shared" si="3"/>
        <v>14.756666666666666</v>
      </c>
      <c r="J7" s="1">
        <f>2500/60/60</f>
        <v>0.69444444444444442</v>
      </c>
      <c r="K7" s="3">
        <v>0.5</v>
      </c>
      <c r="L7" s="5">
        <f>(D7/2)^2*K7/10</f>
        <v>7.8125</v>
      </c>
    </row>
    <row r="10" spans="2:12" x14ac:dyDescent="0.35">
      <c r="L10">
        <f>K7*60/10</f>
        <v>3</v>
      </c>
    </row>
    <row r="11" spans="2:12" x14ac:dyDescent="0.35">
      <c r="E11" t="s">
        <v>16</v>
      </c>
      <c r="J11" t="s">
        <v>17</v>
      </c>
    </row>
    <row r="12" spans="2:12" x14ac:dyDescent="0.35">
      <c r="D12" t="s">
        <v>15</v>
      </c>
      <c r="E12">
        <v>1</v>
      </c>
      <c r="F12">
        <v>2</v>
      </c>
      <c r="G12">
        <v>3</v>
      </c>
      <c r="I12" t="s">
        <v>15</v>
      </c>
    </row>
    <row r="13" spans="2:12" x14ac:dyDescent="0.35">
      <c r="D13">
        <v>4</v>
      </c>
      <c r="E13" s="1">
        <f>F13*0.25</f>
        <v>2.75E-2</v>
      </c>
      <c r="F13">
        <v>0.11</v>
      </c>
      <c r="G13">
        <v>1.25</v>
      </c>
      <c r="I13">
        <v>4</v>
      </c>
      <c r="J13" s="2">
        <f>E13*60/3.785</f>
        <v>0.43593130779392336</v>
      </c>
      <c r="K13" s="2">
        <f t="shared" ref="K13:L13" si="4">F13*60/3.785</f>
        <v>1.7437252311756934</v>
      </c>
      <c r="L13" s="4">
        <f t="shared" si="4"/>
        <v>19.815059445178335</v>
      </c>
    </row>
    <row r="14" spans="2:12" x14ac:dyDescent="0.35">
      <c r="D14">
        <v>6</v>
      </c>
      <c r="E14" s="1">
        <f t="shared" ref="E14:E16" si="5">F14*0.25</f>
        <v>7.0000000000000007E-2</v>
      </c>
      <c r="F14">
        <v>0.28000000000000003</v>
      </c>
      <c r="G14">
        <v>2.8125</v>
      </c>
      <c r="I14">
        <v>6</v>
      </c>
      <c r="J14" s="2">
        <f t="shared" ref="J14:J16" si="6">E14*60/3.785</f>
        <v>1.1096433289299867</v>
      </c>
      <c r="K14" s="2">
        <f t="shared" ref="K14:K16" si="7">F14*60/3.785</f>
        <v>4.438573315719947</v>
      </c>
      <c r="L14" s="4">
        <f t="shared" ref="L14:L15" si="8">G14*60/3.785</f>
        <v>44.58388375165125</v>
      </c>
    </row>
    <row r="15" spans="2:12" x14ac:dyDescent="0.35">
      <c r="D15">
        <v>8</v>
      </c>
      <c r="E15" s="1">
        <f t="shared" si="5"/>
        <v>0.11</v>
      </c>
      <c r="F15">
        <v>0.44</v>
      </c>
      <c r="G15">
        <v>5</v>
      </c>
      <c r="I15">
        <v>8</v>
      </c>
      <c r="J15" s="2">
        <f t="shared" si="6"/>
        <v>1.7437252311756934</v>
      </c>
      <c r="K15" s="2">
        <f t="shared" si="7"/>
        <v>6.9749009247027738</v>
      </c>
      <c r="L15" s="4">
        <f t="shared" si="8"/>
        <v>79.260237780713339</v>
      </c>
    </row>
    <row r="16" spans="2:12" x14ac:dyDescent="0.35">
      <c r="D16">
        <v>10</v>
      </c>
      <c r="E16" s="1">
        <f t="shared" si="5"/>
        <v>0.17249999999999999</v>
      </c>
      <c r="F16">
        <v>0.69</v>
      </c>
      <c r="G16">
        <v>7.8125</v>
      </c>
      <c r="I16">
        <v>10</v>
      </c>
      <c r="J16" s="2">
        <f t="shared" si="6"/>
        <v>2.7344782034346102</v>
      </c>
      <c r="K16" s="4">
        <f t="shared" si="7"/>
        <v>10.937912813738441</v>
      </c>
      <c r="L16" s="4" t="b">
        <f>I7=G16*60/3.785</f>
        <v>0</v>
      </c>
    </row>
    <row r="19" spans="9:12" x14ac:dyDescent="0.35">
      <c r="I19" t="s">
        <v>21</v>
      </c>
      <c r="J19" t="s">
        <v>18</v>
      </c>
      <c r="K19" t="s">
        <v>19</v>
      </c>
      <c r="L19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2016-11-15T21:13:59Z</dcterms:created>
  <dcterms:modified xsi:type="dcterms:W3CDTF">2016-11-20T23:34:59Z</dcterms:modified>
</cp:coreProperties>
</file>